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520" windowWidth="29240" windowHeight="16160" tabRatio="500" activeTab="0"/>
  </bookViews>
  <sheets>
    <sheet name="Show Numbers" sheetId="1" r:id="rId1"/>
    <sheet name="Show Text" sheetId="2" r:id="rId2"/>
    <sheet name="Show Both" sheetId="3" r:id="rId3"/>
  </sheets>
  <definedNames>
    <definedName name="AllMotions">'Show Numbers'!$C$17:$C$29</definedName>
    <definedName name="Amend1">'Show Numbers'!$B$12</definedName>
    <definedName name="Amend1Sub1">'Show Numbers'!$B$13</definedName>
    <definedName name="Amend2">'Show Numbers'!$B$14</definedName>
    <definedName name="Bill">'Show Numbers'!$B$11</definedName>
    <definedName name="Combinations">'Show Numbers'!$C$23:$C$29</definedName>
    <definedName name="CombiScores">'Show Numbers'!$B$23:$B$29</definedName>
    <definedName name="Incidentals">'Show Numbers'!$C$17:$C$22</definedName>
    <definedName name="Mains">'Show Numbers'!$C$10:$C$14</definedName>
    <definedName name="NoChange">'Show Numbers'!$B$10</definedName>
    <definedName name="Scores2Rank">'Show Numbers'!$B$17:$B$29</definedName>
    <definedName name="ScoresRanked">'Show Numbers'!$E$9:$E$21</definedName>
  </definedNames>
  <calcPr fullCalcOnLoad="1"/>
</workbook>
</file>

<file path=xl/sharedStrings.xml><?xml version="1.0" encoding="utf-8"?>
<sst xmlns="http://schemas.openxmlformats.org/spreadsheetml/2006/main" count="294" uniqueCount="110">
  <si>
    <t>Less than now</t>
  </si>
  <si>
    <t>More than now</t>
  </si>
  <si>
    <t>Much less</t>
  </si>
  <si>
    <t>Much more</t>
  </si>
  <si>
    <t>Minimum</t>
  </si>
  <si>
    <t>Maximum</t>
  </si>
  <si>
    <t>1. Click a Council 'open' to see its areas. (Or click + to drop open, - to close.)</t>
  </si>
  <si>
    <t>2. Click an Area if you want more info about it. (The manager's request form may float over the game.)</t>
  </si>
  <si>
    <t>7. The Review checkbox lets you tell the planners you think the manager needs a review.</t>
  </si>
  <si>
    <t>It can also show how much co helps each area in total $ (numbers), and in change % (sliders) relative to other areas.</t>
  </si>
  <si>
    <t>√ Show numbers</t>
  </si>
  <si>
    <t>Min ↓</t>
  </si>
  <si>
    <t>Max ↓</t>
  </si>
  <si>
    <t>Show/Hide Instructions</t>
  </si>
  <si>
    <t>3. Click 'add' to put your #1 priority onto your game; then 'add' more high priorities.</t>
  </si>
  <si>
    <t>4. Click 'split' to rank an area again at another funding level.</t>
  </si>
  <si>
    <t>5. Drag the Areas up or down in your game if you want to change their Ranks.</t>
  </si>
  <si>
    <t>6. Drag your Proposal slider right to support more than the manager request (or left for less).</t>
  </si>
  <si>
    <t>Your game</t>
  </si>
  <si>
    <t>Add priorities to your game.</t>
  </si>
  <si>
    <t>Drag areas up or down.</t>
  </si>
  <si>
    <t>Manager's</t>
  </si>
  <si>
    <t>Councils &amp; Areas</t>
  </si>
  <si>
    <t>Review</t>
  </si>
  <si>
    <t>Rank ↓</t>
  </si>
  <si>
    <t>.</t>
  </si>
  <si>
    <t>Score the Main and Incidental Motions.</t>
  </si>
  <si>
    <t>2. Score the Main and Incidental Motions.</t>
  </si>
  <si>
    <t>3. Drag the Actions up or down in your ballot if you want to change their Ranks.</t>
  </si>
  <si>
    <t>4. The Review checkbox lets you suggest a review of the Combination.</t>
  </si>
  <si>
    <t>https://docs.google.com/spreadsheet/ccc?key=0AmxLFEkJdvAHdDQ5WWhQTVNKTnZ4VUVjTnNMeDFHc3c</t>
  </si>
  <si>
    <t>     Divide the Question differently.</t>
  </si>
  <si>
    <t>may be hidden</t>
  </si>
  <si>
    <t>Ballot</t>
  </si>
  <si>
    <t>Drag a motion up or down to change its rank.</t>
  </si>
  <si>
    <t>1. Click a Motion if you want more info about it.</t>
  </si>
  <si>
    <t>Table the Proposal, blocks debate until a motion to Take from Table passes.</t>
  </si>
  <si>
    <t>Postpone to a Definite Time, delays debate to allow further study.</t>
  </si>
  <si>
    <t>Refer to Committee, should require the committee to study and report.</t>
  </si>
  <si>
    <t>Postpone Indefinitely, prevents voting but allows debate.</t>
  </si>
  <si>
    <t>Divide the Question, simplifies the motion, then lets debate continue.</t>
  </si>
  <si>
    <t>Area ↓</t>
  </si>
  <si>
    <t>Request ↓</t>
  </si>
  <si>
    <t>close</t>
  </si>
  <si>
    <t>Agriculture</t>
  </si>
  <si>
    <t>^</t>
  </si>
  <si>
    <t>↕ 1</t>
  </si>
  <si>
    <t>Child Environ</t>
  </si>
  <si>
    <t>edit split delete</t>
  </si>
  <si>
    <t>add</t>
  </si>
  <si>
    <t>Bees</t>
  </si>
  <si>
    <t>∏</t>
  </si>
  <si>
    <t>Your Ballot</t>
  </si>
  <si>
    <t>Bill + Amendment 2</t>
  </si>
  <si>
    <t>Bill, Unamended</t>
  </si>
  <si>
    <t>Bill + Amend 1 + A1.sub1 + Amend 2</t>
  </si>
  <si>
    <t>Bill + Amend 1 + Amend 2</t>
  </si>
  <si>
    <t>No Change</t>
  </si>
  <si>
    <t>Bill + Amendment 1 + A1.sub1</t>
  </si>
  <si>
    <t>Bill + Amendment 1</t>
  </si>
  <si>
    <t>Score</t>
  </si>
  <si>
    <t>Bill</t>
  </si>
  <si>
    <t>Amendment 1</t>
  </si>
  <si>
    <t>A 1, sub-amendment 1</t>
  </si>
  <si>
    <t>Amendment 2</t>
  </si>
  <si>
    <t>Main Motions</t>
  </si>
  <si>
    <t>Incidental Motions</t>
  </si>
  <si>
    <t>Combinations</t>
  </si>
  <si>
    <t>↕ 2</t>
  </si>
  <si>
    <t>Bldg Maint</t>
  </si>
  <si>
    <t>split</t>
  </si>
  <si>
    <t>Dairy</t>
  </si>
  <si>
    <t>↕ 3</t>
  </si>
  <si>
    <t>Dairy</t>
  </si>
  <si>
    <t>Farm</t>
  </si>
  <si>
    <t>↕ 4</t>
  </si>
  <si>
    <t>Orchard</t>
  </si>
  <si>
    <t>Fences</t>
  </si>
  <si>
    <t>↕ 5</t>
  </si>
  <si>
    <t>LEF</t>
  </si>
  <si>
    <t>Forestry</t>
  </si>
  <si>
    <t>↕ 6</t>
  </si>
  <si>
    <t>Herb Garden</t>
  </si>
  <si>
    <t>Garden</t>
  </si>
  <si>
    <t>↕ 7</t>
  </si>
  <si>
    <t>Unicorns</t>
  </si>
  <si>
    <t>Herb Garden</t>
  </si>
  <si>
    <t>Mushrooms</t>
  </si>
  <si>
    <t>Orchard</t>
  </si>
  <si>
    <t>Poultry</t>
  </si>
  <si>
    <t>Child</t>
  </si>
  <si>
    <t>Child Environ</t>
  </si>
  <si>
    <t>No Change (Usually scored as zero)</t>
  </si>
  <si>
    <t>Kids Commie</t>
  </si>
  <si>
    <t>Unicorns</t>
  </si>
  <si>
    <t>Community Service</t>
  </si>
  <si>
    <t>LEF</t>
  </si>
  <si>
    <t>Local Relations</t>
  </si>
  <si>
    <t>Move. Support</t>
  </si>
  <si>
    <t>Read Window</t>
  </si>
  <si>
    <t>v</t>
  </si>
  <si>
    <t>The columns are tall like the 2007 ballots. So the voter can see all the councils when they are 'closed'.</t>
  </si>
  <si>
    <t>And co can see all the areas in a large council and co's top 20 favorites.</t>
  </si>
  <si>
    <t>To emphasize the most important info, ranks are bold and repeated texts use a smaller font: e.g. add, edit, split, delete.</t>
  </si>
  <si>
    <t>Voter's guide</t>
  </si>
  <si>
    <t>∏ Show numbers</t>
  </si>
  <si>
    <t>Drag a slider or edit its $.</t>
  </si>
  <si>
    <t>Proposal ↓</t>
  </si>
  <si>
    <t>Change ↓</t>
  </si>
  <si>
    <t>Equal to now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</si>
</sst>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&quot;$&quot;\(#,##0\)"/>
    <numFmt numFmtId="165" formatCode="&quot;$&quot;#,##0;&quot;$&quot;\(#,##0\)"/>
    <numFmt numFmtId="166" formatCode="&quot;$&quot;#,##0"/>
  </numFmts>
  <fonts count="25">
    <font>
      <sz val="10"/>
      <color indexed="8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Arial"/>
      <family val="0"/>
    </font>
    <font>
      <u val="single"/>
      <sz val="10"/>
      <color indexed="8"/>
      <name val="Arial"/>
      <family val="0"/>
    </font>
    <font>
      <i/>
      <sz val="11"/>
      <color indexed="8"/>
      <name val="Arial"/>
      <family val="0"/>
    </font>
    <font>
      <sz val="10"/>
      <color indexed="23"/>
      <name val="Arial"/>
      <family val="0"/>
    </font>
    <font>
      <sz val="11"/>
      <color indexed="23"/>
      <name val="Arial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11"/>
      <color indexed="63"/>
      <name val="Arial"/>
      <family val="0"/>
    </font>
    <font>
      <b/>
      <u val="single"/>
      <sz val="12"/>
      <color indexed="21"/>
      <name val="Arial"/>
      <family val="0"/>
    </font>
    <font>
      <sz val="12"/>
      <color indexed="8"/>
      <name val="Arial"/>
      <family val="0"/>
    </font>
    <font>
      <b/>
      <sz val="12"/>
      <color indexed="21"/>
      <name val="Arial"/>
      <family val="0"/>
    </font>
    <font>
      <sz val="8"/>
      <name val="Verdana"/>
      <family val="0"/>
    </font>
    <font>
      <u val="single"/>
      <sz val="11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color indexed="8"/>
      <name val="Arial"/>
      <family val="0"/>
    </font>
    <font>
      <i/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 wrapText="1"/>
    </xf>
    <xf numFmtId="0" fontId="4" fillId="2" borderId="1" xfId="0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5" fillId="3" borderId="0" xfId="0" applyFont="1" applyFill="1" applyAlignment="1">
      <alignment/>
    </xf>
    <xf numFmtId="0" fontId="0" fillId="4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/>
    </xf>
    <xf numFmtId="0" fontId="10" fillId="3" borderId="1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4" fillId="5" borderId="13" xfId="0" applyFont="1" applyFill="1" applyBorder="1" applyAlignment="1">
      <alignment horizontal="right"/>
    </xf>
    <xf numFmtId="0" fontId="9" fillId="4" borderId="14" xfId="0" applyFont="1" applyFill="1" applyBorder="1" applyAlignment="1">
      <alignment/>
    </xf>
    <xf numFmtId="0" fontId="0" fillId="0" borderId="15" xfId="0" applyBorder="1" applyAlignment="1">
      <alignment wrapText="1"/>
    </xf>
    <xf numFmtId="0" fontId="11" fillId="3" borderId="16" xfId="0" applyFont="1" applyFill="1" applyBorder="1" applyAlignment="1">
      <alignment/>
    </xf>
    <xf numFmtId="164" fontId="12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0" fillId="4" borderId="0" xfId="0" applyFont="1" applyFill="1" applyAlignment="1">
      <alignment/>
    </xf>
    <xf numFmtId="0" fontId="4" fillId="4" borderId="7" xfId="0" applyFont="1" applyFill="1" applyBorder="1" applyAlignment="1">
      <alignment/>
    </xf>
    <xf numFmtId="164" fontId="12" fillId="4" borderId="2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0" fillId="3" borderId="18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164" fontId="4" fillId="2" borderId="4" xfId="0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9" fillId="4" borderId="12" xfId="0" applyFont="1" applyFill="1" applyBorder="1" applyAlignment="1">
      <alignment horizontal="left"/>
    </xf>
    <xf numFmtId="0" fontId="9" fillId="4" borderId="1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right"/>
    </xf>
    <xf numFmtId="0" fontId="4" fillId="4" borderId="1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4" borderId="15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9" fillId="2" borderId="17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4" fillId="4" borderId="21" xfId="0" applyFont="1" applyFill="1" applyBorder="1" applyAlignment="1">
      <alignment/>
    </xf>
    <xf numFmtId="0" fontId="5" fillId="4" borderId="10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right"/>
    </xf>
    <xf numFmtId="0" fontId="9" fillId="4" borderId="0" xfId="0" applyFont="1" applyFill="1" applyAlignment="1">
      <alignment/>
    </xf>
    <xf numFmtId="0" fontId="9" fillId="4" borderId="23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165" fontId="4" fillId="4" borderId="10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left"/>
    </xf>
    <xf numFmtId="0" fontId="4" fillId="3" borderId="17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165" fontId="4" fillId="4" borderId="2" xfId="0" applyNumberFormat="1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left"/>
    </xf>
    <xf numFmtId="0" fontId="4" fillId="4" borderId="2" xfId="0" applyFont="1" applyFill="1" applyBorder="1" applyAlignment="1">
      <alignment/>
    </xf>
    <xf numFmtId="0" fontId="9" fillId="3" borderId="0" xfId="0" applyFont="1" applyFill="1" applyAlignment="1">
      <alignment/>
    </xf>
    <xf numFmtId="0" fontId="13" fillId="3" borderId="0" xfId="0" applyFont="1" applyFill="1" applyAlignment="1">
      <alignment horizontal="center"/>
    </xf>
    <xf numFmtId="0" fontId="4" fillId="4" borderId="22" xfId="0" applyFont="1" applyFill="1" applyBorder="1" applyAlignment="1">
      <alignment/>
    </xf>
    <xf numFmtId="165" fontId="0" fillId="4" borderId="2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/>
    </xf>
    <xf numFmtId="0" fontId="0" fillId="3" borderId="22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165" fontId="4" fillId="2" borderId="4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1" xfId="0" applyFont="1" applyFill="1" applyBorder="1" applyAlignment="1">
      <alignment/>
    </xf>
    <xf numFmtId="164" fontId="4" fillId="2" borderId="2" xfId="0" applyNumberFormat="1" applyFont="1" applyFill="1" applyBorder="1" applyAlignment="1">
      <alignment horizontal="left"/>
    </xf>
    <xf numFmtId="0" fontId="4" fillId="4" borderId="26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0" fillId="4" borderId="0" xfId="0" applyFill="1" applyAlignment="1">
      <alignment/>
    </xf>
    <xf numFmtId="0" fontId="4" fillId="4" borderId="1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165" fontId="5" fillId="4" borderId="2" xfId="0" applyNumberFormat="1" applyFont="1" applyFill="1" applyBorder="1" applyAlignment="1">
      <alignment horizontal="center"/>
    </xf>
    <xf numFmtId="0" fontId="9" fillId="3" borderId="11" xfId="0" applyFont="1" applyFill="1" applyBorder="1" applyAlignment="1">
      <alignment vertical="center"/>
    </xf>
    <xf numFmtId="165" fontId="4" fillId="2" borderId="2" xfId="0" applyNumberFormat="1" applyFont="1" applyFill="1" applyBorder="1" applyAlignment="1">
      <alignment/>
    </xf>
    <xf numFmtId="0" fontId="0" fillId="0" borderId="23" xfId="0" applyBorder="1" applyAlignment="1">
      <alignment wrapText="1"/>
    </xf>
    <xf numFmtId="0" fontId="5" fillId="0" borderId="2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164" fontId="12" fillId="2" borderId="17" xfId="0" applyNumberFormat="1" applyFont="1" applyFill="1" applyBorder="1" applyAlignment="1">
      <alignment/>
    </xf>
    <xf numFmtId="0" fontId="14" fillId="4" borderId="0" xfId="0" applyFont="1" applyFill="1" applyAlignment="1">
      <alignment horizontal="center"/>
    </xf>
    <xf numFmtId="0" fontId="10" fillId="3" borderId="13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/>
    </xf>
    <xf numFmtId="0" fontId="9" fillId="4" borderId="28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4" fillId="2" borderId="29" xfId="0" applyFont="1" applyFill="1" applyBorder="1" applyAlignment="1">
      <alignment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8" fillId="2" borderId="29" xfId="0" applyFont="1" applyFill="1" applyBorder="1" applyAlignment="1">
      <alignment/>
    </xf>
    <xf numFmtId="0" fontId="4" fillId="2" borderId="29" xfId="0" applyFont="1" applyFill="1" applyBorder="1" applyAlignment="1">
      <alignment/>
    </xf>
    <xf numFmtId="165" fontId="0" fillId="4" borderId="2" xfId="0" applyNumberFormat="1" applyFont="1" applyFill="1" applyBorder="1" applyAlignment="1">
      <alignment/>
    </xf>
    <xf numFmtId="0" fontId="9" fillId="3" borderId="5" xfId="0" applyFont="1" applyFill="1" applyBorder="1" applyAlignment="1">
      <alignment vertical="center"/>
    </xf>
    <xf numFmtId="0" fontId="4" fillId="2" borderId="11" xfId="0" applyFont="1" applyFill="1" applyBorder="1" applyAlignment="1">
      <alignment/>
    </xf>
    <xf numFmtId="0" fontId="10" fillId="3" borderId="3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4" borderId="0" xfId="0" applyFont="1" applyFill="1" applyAlignment="1">
      <alignment/>
    </xf>
    <xf numFmtId="0" fontId="4" fillId="3" borderId="22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0" fillId="4" borderId="22" xfId="0" applyFont="1" applyFill="1" applyBorder="1" applyAlignment="1">
      <alignment/>
    </xf>
    <xf numFmtId="165" fontId="4" fillId="2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9" xfId="0" applyFont="1" applyFill="1" applyBorder="1" applyAlignment="1">
      <alignment/>
    </xf>
    <xf numFmtId="165" fontId="4" fillId="4" borderId="2" xfId="0" applyNumberFormat="1" applyFont="1" applyFill="1" applyBorder="1" applyAlignment="1">
      <alignment/>
    </xf>
    <xf numFmtId="165" fontId="4" fillId="4" borderId="10" xfId="0" applyNumberFormat="1" applyFont="1" applyFill="1" applyBorder="1" applyAlignment="1">
      <alignment/>
    </xf>
    <xf numFmtId="0" fontId="4" fillId="5" borderId="12" xfId="0" applyFont="1" applyFill="1" applyBorder="1" applyAlignment="1">
      <alignment horizontal="right"/>
    </xf>
    <xf numFmtId="0" fontId="4" fillId="3" borderId="17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2" fillId="3" borderId="20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0" borderId="3" xfId="0" applyBorder="1" applyAlignment="1">
      <alignment wrapText="1"/>
    </xf>
    <xf numFmtId="0" fontId="11" fillId="3" borderId="18" xfId="0" applyFont="1" applyFill="1" applyBorder="1" applyAlignment="1">
      <alignment/>
    </xf>
    <xf numFmtId="0" fontId="15" fillId="3" borderId="3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4" fillId="0" borderId="9" xfId="0" applyFont="1" applyBorder="1" applyAlignment="1">
      <alignment/>
    </xf>
    <xf numFmtId="0" fontId="0" fillId="0" borderId="0" xfId="0" applyBorder="1" applyAlignment="1">
      <alignment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23" xfId="0" applyBorder="1" applyAlignment="1">
      <alignment/>
    </xf>
    <xf numFmtId="0" fontId="11" fillId="4" borderId="3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0" fillId="2" borderId="9" xfId="0" applyFont="1" applyFill="1" applyBorder="1" applyAlignment="1">
      <alignment/>
    </xf>
    <xf numFmtId="0" fontId="21" fillId="2" borderId="29" xfId="0" applyFont="1" applyFill="1" applyBorder="1" applyAlignment="1">
      <alignment/>
    </xf>
    <xf numFmtId="0" fontId="9" fillId="3" borderId="20" xfId="0" applyFont="1" applyFill="1" applyBorder="1" applyAlignment="1">
      <alignment/>
    </xf>
    <xf numFmtId="0" fontId="17" fillId="0" borderId="18" xfId="0" applyFont="1" applyBorder="1" applyAlignment="1">
      <alignment wrapText="1"/>
    </xf>
    <xf numFmtId="0" fontId="21" fillId="2" borderId="29" xfId="0" applyFont="1" applyFill="1" applyBorder="1" applyAlignment="1">
      <alignment horizontal="left"/>
    </xf>
    <xf numFmtId="0" fontId="9" fillId="3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0" fillId="6" borderId="9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9" fontId="23" fillId="2" borderId="0" xfId="0" applyNumberFormat="1" applyFont="1" applyFill="1" applyAlignment="1">
      <alignment horizontal="center"/>
    </xf>
    <xf numFmtId="9" fontId="23" fillId="4" borderId="0" xfId="0" applyNumberFormat="1" applyFont="1" applyFill="1" applyAlignment="1">
      <alignment horizontal="center"/>
    </xf>
    <xf numFmtId="9" fontId="23" fillId="4" borderId="0" xfId="0" applyNumberFormat="1" applyFont="1" applyFill="1" applyBorder="1" applyAlignment="1">
      <alignment horizontal="center"/>
    </xf>
    <xf numFmtId="9" fontId="23" fillId="2" borderId="0" xfId="0" applyNumberFormat="1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4" fillId="3" borderId="11" xfId="0" applyFont="1" applyFill="1" applyBorder="1" applyAlignment="1">
      <alignment/>
    </xf>
    <xf numFmtId="0" fontId="4" fillId="4" borderId="35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0" fillId="3" borderId="17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0" fillId="3" borderId="17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 wrapText="1"/>
    </xf>
    <xf numFmtId="0" fontId="4" fillId="4" borderId="37" xfId="0" applyFont="1" applyFill="1" applyBorder="1" applyAlignment="1">
      <alignment/>
    </xf>
    <xf numFmtId="0" fontId="6" fillId="3" borderId="5" xfId="0" applyFont="1" applyFill="1" applyBorder="1" applyAlignment="1">
      <alignment vertical="center"/>
    </xf>
    <xf numFmtId="0" fontId="4" fillId="2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1" fillId="4" borderId="16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4" fillId="3" borderId="9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29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50" zoomScaleNormal="150" workbookViewId="0" topLeftCell="A1">
      <selection activeCell="A1" sqref="A1"/>
    </sheetView>
  </sheetViews>
  <sheetFormatPr defaultColWidth="17.140625" defaultRowHeight="12.75" customHeight="1"/>
  <cols>
    <col min="1" max="1" width="13.8515625" style="0" customWidth="1"/>
    <col min="2" max="2" width="6.7109375" style="0" customWidth="1"/>
    <col min="3" max="3" width="33.00390625" style="0" customWidth="1"/>
    <col min="4" max="4" width="2.421875" style="0" customWidth="1"/>
    <col min="5" max="5" width="5.421875" style="0" customWidth="1"/>
    <col min="6" max="6" width="6.7109375" style="0" customWidth="1"/>
    <col min="7" max="7" width="62.140625" style="0" customWidth="1"/>
    <col min="8" max="8" width="5.140625" style="0" customWidth="1"/>
    <col min="9" max="9" width="2.8515625" style="0" customWidth="1"/>
    <col min="10" max="10" width="2.00390625" style="0" customWidth="1"/>
  </cols>
  <sheetData>
    <row r="1" spans="3:8" ht="13.5" customHeight="1">
      <c r="C1" s="139" t="s">
        <v>13</v>
      </c>
      <c r="D1" s="83"/>
      <c r="E1" s="83"/>
      <c r="F1" s="83"/>
      <c r="G1" s="132" t="s">
        <v>30</v>
      </c>
      <c r="H1" s="83"/>
    </row>
    <row r="2" spans="3:8" ht="13.5" customHeight="1">
      <c r="C2" s="126" t="s">
        <v>35</v>
      </c>
      <c r="D2" s="125"/>
      <c r="E2" s="125"/>
      <c r="F2" s="127"/>
      <c r="G2" s="125"/>
      <c r="H2" s="125"/>
    </row>
    <row r="3" spans="3:8" ht="13.5" customHeight="1">
      <c r="C3" s="126" t="s">
        <v>27</v>
      </c>
      <c r="D3" s="125"/>
      <c r="E3" s="125"/>
      <c r="F3" s="127"/>
      <c r="G3" s="125"/>
      <c r="H3" s="125"/>
    </row>
    <row r="4" spans="3:8" ht="13.5" customHeight="1">
      <c r="C4" s="128" t="s">
        <v>28</v>
      </c>
      <c r="D4" s="129"/>
      <c r="E4" s="129"/>
      <c r="F4" s="130"/>
      <c r="G4" s="129"/>
      <c r="H4" s="125"/>
    </row>
    <row r="5" spans="3:8" ht="13.5" customHeight="1">
      <c r="C5" s="131" t="s">
        <v>29</v>
      </c>
      <c r="D5" s="132"/>
      <c r="E5" s="132"/>
      <c r="F5" s="132"/>
      <c r="G5" s="132"/>
      <c r="H5" s="132"/>
    </row>
    <row r="6" spans="3:9" ht="13.5" customHeight="1">
      <c r="C6" s="153"/>
      <c r="D6" s="153"/>
      <c r="E6" s="153"/>
      <c r="F6" s="153"/>
      <c r="G6" s="153"/>
      <c r="H6" s="153"/>
      <c r="I6" s="20"/>
    </row>
    <row r="7" spans="2:9" ht="19.5" customHeight="1">
      <c r="B7" s="122"/>
      <c r="C7" s="123" t="s">
        <v>33</v>
      </c>
      <c r="D7" s="124"/>
      <c r="E7" s="133"/>
      <c r="F7" s="134"/>
      <c r="G7" s="133" t="s">
        <v>52</v>
      </c>
      <c r="H7" s="134"/>
      <c r="I7" s="120"/>
    </row>
    <row r="8" spans="2:9" ht="16.5" customHeight="1">
      <c r="B8" s="159" t="s">
        <v>26</v>
      </c>
      <c r="C8" s="150"/>
      <c r="D8" s="151"/>
      <c r="E8" s="152"/>
      <c r="F8" s="152" t="s">
        <v>24</v>
      </c>
      <c r="G8" s="135" t="s">
        <v>34</v>
      </c>
      <c r="H8" s="157" t="s">
        <v>23</v>
      </c>
      <c r="I8" s="158"/>
    </row>
    <row r="9" spans="2:9" ht="15" customHeight="1">
      <c r="B9" s="141" t="s">
        <v>60</v>
      </c>
      <c r="C9" s="138" t="s">
        <v>65</v>
      </c>
      <c r="D9" s="85" t="s">
        <v>45</v>
      </c>
      <c r="E9" s="5">
        <f aca="true" t="shared" si="0" ref="E9:E21">RANK(B17,Scores2Rank,0)</f>
        <v>6</v>
      </c>
      <c r="F9" s="5">
        <v>1</v>
      </c>
      <c r="G9" s="5" t="str">
        <f>INDEX(AllMotions,MATCH(F9,ScoresRanked,0))</f>
        <v>Bill + Amendment 2</v>
      </c>
      <c r="H9" s="146" t="s">
        <v>51</v>
      </c>
      <c r="I9" s="100" t="s">
        <v>45</v>
      </c>
    </row>
    <row r="10" spans="2:9" ht="14.25" customHeight="1">
      <c r="B10" s="143">
        <v>0</v>
      </c>
      <c r="C10" s="137" t="s">
        <v>92</v>
      </c>
      <c r="D10" s="112"/>
      <c r="E10" s="58">
        <f t="shared" si="0"/>
        <v>4</v>
      </c>
      <c r="F10" s="58">
        <v>2</v>
      </c>
      <c r="G10" s="58" t="str">
        <f aca="true" t="shared" si="1" ref="G10:G21">INDEX(AllMotions,MATCH(F10,ScoresRanked,0))</f>
        <v>Bill, Unamended</v>
      </c>
      <c r="H10" s="147" t="s">
        <v>51</v>
      </c>
      <c r="I10" s="37"/>
    </row>
    <row r="11" spans="2:9" ht="14.25" customHeight="1">
      <c r="B11" s="143">
        <v>60</v>
      </c>
      <c r="C11" s="137" t="s">
        <v>61</v>
      </c>
      <c r="D11" s="113"/>
      <c r="E11" s="33">
        <f t="shared" si="0"/>
        <v>3</v>
      </c>
      <c r="F11" s="33">
        <v>3</v>
      </c>
      <c r="G11" s="33" t="str">
        <f t="shared" si="1"/>
        <v>Refer to Committee, should require the committee to study and report.</v>
      </c>
      <c r="H11" s="146" t="s">
        <v>51</v>
      </c>
      <c r="I11" s="53"/>
    </row>
    <row r="12" spans="2:9" ht="14.25" customHeight="1">
      <c r="B12" s="143">
        <v>-90</v>
      </c>
      <c r="C12" s="137" t="s">
        <v>62</v>
      </c>
      <c r="D12" s="114"/>
      <c r="E12" s="58">
        <f t="shared" si="0"/>
        <v>8</v>
      </c>
      <c r="F12" s="58">
        <v>4</v>
      </c>
      <c r="G12" s="58" t="str">
        <f t="shared" si="1"/>
        <v>Postpone to a Definite Time, delays debate to allow further study.</v>
      </c>
      <c r="H12" s="147" t="s">
        <v>51</v>
      </c>
      <c r="I12" s="101"/>
    </row>
    <row r="13" spans="2:9" ht="14.25" customHeight="1">
      <c r="B13" s="143">
        <v>5</v>
      </c>
      <c r="C13" s="137" t="s">
        <v>63</v>
      </c>
      <c r="D13" s="114"/>
      <c r="E13" s="33">
        <f t="shared" si="0"/>
        <v>9</v>
      </c>
      <c r="F13" s="33">
        <v>5</v>
      </c>
      <c r="G13" s="33" t="str">
        <f t="shared" si="1"/>
        <v>Bill + Amend 1 + A1.sub1 + Amend 2</v>
      </c>
      <c r="H13" s="146" t="s">
        <v>51</v>
      </c>
      <c r="I13" s="101"/>
    </row>
    <row r="14" spans="2:9" ht="14.25" customHeight="1">
      <c r="B14" s="143">
        <v>40</v>
      </c>
      <c r="C14" s="137" t="s">
        <v>64</v>
      </c>
      <c r="D14" s="114"/>
      <c r="E14" s="58">
        <f t="shared" si="0"/>
        <v>10</v>
      </c>
      <c r="F14" s="58">
        <v>6</v>
      </c>
      <c r="G14" s="58" t="str">
        <f t="shared" si="1"/>
        <v>Table the Proposal, blocks debate until a motion to Take from Table passes.</v>
      </c>
      <c r="H14" s="147" t="s">
        <v>51</v>
      </c>
      <c r="I14" s="101"/>
    </row>
    <row r="15" spans="2:9" ht="14.25" customHeight="1">
      <c r="B15" s="136"/>
      <c r="C15" s="137"/>
      <c r="D15" s="114"/>
      <c r="E15" s="33">
        <f t="shared" si="0"/>
        <v>11</v>
      </c>
      <c r="F15" s="33">
        <v>7</v>
      </c>
      <c r="G15" s="33" t="str">
        <f t="shared" si="1"/>
        <v>Bill + Amend 1 + Amend 2</v>
      </c>
      <c r="H15" s="146" t="s">
        <v>51</v>
      </c>
      <c r="I15" s="101"/>
    </row>
    <row r="16" spans="2:9" ht="14.25" customHeight="1">
      <c r="B16" s="141" t="s">
        <v>60</v>
      </c>
      <c r="C16" s="117" t="s">
        <v>66</v>
      </c>
      <c r="D16" s="114"/>
      <c r="E16" s="58">
        <f t="shared" si="0"/>
        <v>2</v>
      </c>
      <c r="F16" s="58">
        <v>8</v>
      </c>
      <c r="G16" s="58" t="str">
        <f t="shared" si="1"/>
        <v>Postpone Indefinitely, prevents voting but allows debate.</v>
      </c>
      <c r="H16" s="147" t="s">
        <v>51</v>
      </c>
      <c r="I16" s="101"/>
    </row>
    <row r="17" spans="2:9" ht="14.25" customHeight="1">
      <c r="B17" s="143">
        <v>14</v>
      </c>
      <c r="C17" s="140" t="s">
        <v>36</v>
      </c>
      <c r="D17" s="114" t="s">
        <v>25</v>
      </c>
      <c r="E17" s="145">
        <f t="shared" si="0"/>
        <v>13</v>
      </c>
      <c r="F17" s="145">
        <v>9</v>
      </c>
      <c r="G17" s="145" t="str">
        <f t="shared" si="1"/>
        <v>Divide the Question, simplifies the motion, then lets debate continue.</v>
      </c>
      <c r="H17" s="146" t="s">
        <v>51</v>
      </c>
      <c r="I17" s="101"/>
    </row>
    <row r="18" spans="2:9" ht="14.25" customHeight="1">
      <c r="B18" s="143">
        <v>21</v>
      </c>
      <c r="C18" s="140" t="s">
        <v>37</v>
      </c>
      <c r="D18" s="114" t="s">
        <v>25</v>
      </c>
      <c r="E18" s="58">
        <f t="shared" si="0"/>
        <v>12</v>
      </c>
      <c r="F18" s="58">
        <v>10</v>
      </c>
      <c r="G18" s="58" t="str">
        <f t="shared" si="1"/>
        <v>     Divide the Question differently.</v>
      </c>
      <c r="H18" s="147" t="s">
        <v>51</v>
      </c>
      <c r="I18" s="101"/>
    </row>
    <row r="19" spans="2:9" ht="14.25" customHeight="1">
      <c r="B19" s="143">
        <v>34</v>
      </c>
      <c r="C19" s="140" t="s">
        <v>38</v>
      </c>
      <c r="D19" s="114" t="s">
        <v>25</v>
      </c>
      <c r="E19" s="33">
        <f t="shared" si="0"/>
        <v>1</v>
      </c>
      <c r="F19" s="33">
        <v>11</v>
      </c>
      <c r="G19" s="33" t="str">
        <f t="shared" si="1"/>
        <v>No Change</v>
      </c>
      <c r="H19" s="146" t="s">
        <v>51</v>
      </c>
      <c r="I19" s="101"/>
    </row>
    <row r="20" spans="2:9" ht="15" customHeight="1">
      <c r="B20" s="143">
        <v>5</v>
      </c>
      <c r="C20" s="140" t="s">
        <v>39</v>
      </c>
      <c r="D20" s="114" t="s">
        <v>25</v>
      </c>
      <c r="E20" s="58">
        <f t="shared" si="0"/>
        <v>7</v>
      </c>
      <c r="F20" s="58">
        <v>12</v>
      </c>
      <c r="G20" s="58" t="str">
        <f t="shared" si="1"/>
        <v>Bill + Amendment 1 + A1.sub1</v>
      </c>
      <c r="H20" s="148" t="s">
        <v>51</v>
      </c>
      <c r="I20" s="101"/>
    </row>
    <row r="21" spans="2:9" ht="14.25" customHeight="1">
      <c r="B21" s="143">
        <v>2</v>
      </c>
      <c r="C21" s="140" t="s">
        <v>40</v>
      </c>
      <c r="D21" s="114" t="s">
        <v>25</v>
      </c>
      <c r="E21" s="33">
        <f t="shared" si="0"/>
        <v>5</v>
      </c>
      <c r="F21" s="33">
        <v>13</v>
      </c>
      <c r="G21" s="33" t="str">
        <f t="shared" si="1"/>
        <v>Bill + Amendment 1</v>
      </c>
      <c r="H21" s="149" t="s">
        <v>51</v>
      </c>
      <c r="I21" s="101"/>
    </row>
    <row r="22" spans="2:9" ht="14.25" customHeight="1">
      <c r="B22" s="143">
        <v>1</v>
      </c>
      <c r="C22" s="140" t="s">
        <v>31</v>
      </c>
      <c r="D22" s="114"/>
      <c r="E22" s="58"/>
      <c r="F22" s="58"/>
      <c r="G22" s="58"/>
      <c r="H22" s="147" t="s">
        <v>51</v>
      </c>
      <c r="I22" s="101"/>
    </row>
    <row r="23" spans="1:9" ht="14.25" customHeight="1">
      <c r="A23" s="144" t="s">
        <v>67</v>
      </c>
      <c r="B23" s="136">
        <f>NoChange</f>
        <v>0</v>
      </c>
      <c r="C23" s="96" t="s">
        <v>57</v>
      </c>
      <c r="D23" s="114"/>
      <c r="E23" s="33"/>
      <c r="F23" s="33"/>
      <c r="G23" s="33"/>
      <c r="H23" s="146" t="s">
        <v>51</v>
      </c>
      <c r="I23" s="101"/>
    </row>
    <row r="24" spans="1:9" ht="14.25" customHeight="1">
      <c r="A24" s="142" t="s">
        <v>32</v>
      </c>
      <c r="B24" s="136">
        <f>Bill</f>
        <v>60</v>
      </c>
      <c r="C24" s="137" t="s">
        <v>54</v>
      </c>
      <c r="D24" s="114"/>
      <c r="E24" s="58"/>
      <c r="F24" s="58"/>
      <c r="G24" s="58"/>
      <c r="H24" s="147" t="s">
        <v>51</v>
      </c>
      <c r="I24" s="101"/>
    </row>
    <row r="25" spans="2:9" ht="14.25" customHeight="1">
      <c r="B25" s="136">
        <f>Bill+Amend1</f>
        <v>-30</v>
      </c>
      <c r="C25" s="137" t="s">
        <v>59</v>
      </c>
      <c r="D25" s="114"/>
      <c r="E25" s="33"/>
      <c r="F25" s="33"/>
      <c r="G25" s="33"/>
      <c r="H25" s="146" t="s">
        <v>51</v>
      </c>
      <c r="I25" s="101"/>
    </row>
    <row r="26" spans="2:9" ht="15" customHeight="1">
      <c r="B26" s="136">
        <f>Bill+Amend1+Amend1Sub1</f>
        <v>-25</v>
      </c>
      <c r="C26" s="96" t="s">
        <v>58</v>
      </c>
      <c r="D26" s="115"/>
      <c r="E26" s="58"/>
      <c r="F26" s="58"/>
      <c r="G26" s="58"/>
      <c r="H26" s="147" t="s">
        <v>51</v>
      </c>
      <c r="I26" s="77"/>
    </row>
    <row r="27" spans="2:9" ht="15" customHeight="1">
      <c r="B27" s="136">
        <f>Bill+Amend2</f>
        <v>100</v>
      </c>
      <c r="C27" s="96" t="s">
        <v>53</v>
      </c>
      <c r="D27" s="118"/>
      <c r="E27" s="33"/>
      <c r="F27" s="33"/>
      <c r="G27" s="33"/>
      <c r="H27" s="146" t="s">
        <v>51</v>
      </c>
      <c r="I27" s="119"/>
    </row>
    <row r="28" spans="2:9" ht="15" customHeight="1">
      <c r="B28" s="136">
        <f>Bill+Amend1+Amend2</f>
        <v>10</v>
      </c>
      <c r="C28" s="96" t="s">
        <v>56</v>
      </c>
      <c r="D28" s="116"/>
      <c r="E28" s="58"/>
      <c r="F28" s="58"/>
      <c r="G28" s="58"/>
      <c r="H28" s="147" t="s">
        <v>51</v>
      </c>
      <c r="I28" s="101"/>
    </row>
    <row r="29" spans="2:9" ht="15" customHeight="1">
      <c r="B29" s="136">
        <f>Bill+Amend1+Amend1Sub1+Amend2</f>
        <v>15</v>
      </c>
      <c r="C29" s="96" t="s">
        <v>55</v>
      </c>
      <c r="D29" s="154" t="s">
        <v>100</v>
      </c>
      <c r="E29" s="155"/>
      <c r="F29" s="155"/>
      <c r="G29" s="155"/>
      <c r="H29" s="146" t="s">
        <v>51</v>
      </c>
      <c r="I29" s="156" t="s">
        <v>100</v>
      </c>
    </row>
    <row r="30" spans="2:9" ht="14.25" customHeight="1">
      <c r="B30" s="121"/>
      <c r="C30" s="121"/>
      <c r="D30" s="121"/>
      <c r="E30" s="121"/>
      <c r="F30" s="121"/>
      <c r="G30" s="121"/>
      <c r="H30" s="121"/>
      <c r="I30" s="121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mergeCells count="2">
    <mergeCell ref="H8:I8"/>
    <mergeCell ref="B8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4.8515625" style="0" customWidth="1"/>
    <col min="2" max="2" width="19.8515625" style="0" customWidth="1"/>
    <col min="3" max="3" width="4.8515625" style="0" customWidth="1"/>
    <col min="4" max="4" width="1.28515625" style="0" customWidth="1"/>
    <col min="5" max="5" width="6.7109375" style="0" customWidth="1"/>
    <col min="6" max="6" width="16.7109375" style="0" customWidth="1"/>
    <col min="7" max="7" width="23.8515625" style="0" customWidth="1"/>
    <col min="9" max="9" width="14.421875" style="0" customWidth="1"/>
    <col min="10" max="10" width="1.421875" style="0" customWidth="1"/>
  </cols>
  <sheetData>
    <row r="1" spans="1:10" ht="6" customHeight="1">
      <c r="A1" s="59"/>
      <c r="B1" s="29"/>
      <c r="C1" s="29"/>
      <c r="D1" s="9"/>
      <c r="E1" s="19"/>
      <c r="F1" s="71"/>
      <c r="G1" s="63"/>
      <c r="H1" s="102"/>
      <c r="I1" s="102"/>
      <c r="J1" s="26"/>
    </row>
    <row r="2" spans="1:10" ht="19.5" customHeight="1">
      <c r="A2" s="21"/>
      <c r="B2" s="60" t="s">
        <v>104</v>
      </c>
      <c r="C2" s="13"/>
      <c r="D2" s="57"/>
      <c r="E2" s="163" t="s">
        <v>18</v>
      </c>
      <c r="F2" s="164"/>
      <c r="G2" s="87" t="s">
        <v>105</v>
      </c>
      <c r="H2" s="25"/>
      <c r="I2" s="25"/>
      <c r="J2" s="106"/>
    </row>
    <row r="3" spans="1:10" ht="6" customHeight="1">
      <c r="A3" s="78"/>
      <c r="B3" s="54"/>
      <c r="C3" s="54"/>
      <c r="D3" s="103"/>
      <c r="E3" s="31"/>
      <c r="F3" s="102"/>
      <c r="G3" s="47"/>
      <c r="H3" s="102"/>
      <c r="I3" s="102"/>
      <c r="J3" s="61"/>
    </row>
    <row r="4" spans="1:10" ht="16.5" customHeight="1">
      <c r="A4" s="165" t="s">
        <v>19</v>
      </c>
      <c r="B4" s="166"/>
      <c r="C4" s="167"/>
      <c r="D4" s="167"/>
      <c r="E4" s="168" t="s">
        <v>20</v>
      </c>
      <c r="F4" s="169"/>
      <c r="G4" s="73" t="s">
        <v>106</v>
      </c>
      <c r="H4" s="43"/>
      <c r="I4" s="75"/>
      <c r="J4" s="106"/>
    </row>
    <row r="5" spans="1:10" ht="16.5" customHeight="1">
      <c r="A5" s="98"/>
      <c r="B5" s="81" t="s">
        <v>22</v>
      </c>
      <c r="C5" s="170" t="s">
        <v>23</v>
      </c>
      <c r="D5" s="171"/>
      <c r="E5" s="90" t="s">
        <v>24</v>
      </c>
      <c r="F5" s="34" t="s">
        <v>41</v>
      </c>
      <c r="G5" s="56" t="s">
        <v>107</v>
      </c>
      <c r="H5" s="93" t="s">
        <v>108</v>
      </c>
      <c r="I5" s="44"/>
      <c r="J5" s="38"/>
    </row>
    <row r="6" spans="1:10" ht="15" customHeight="1">
      <c r="A6" s="30" t="s">
        <v>43</v>
      </c>
      <c r="B6" s="41" t="s">
        <v>44</v>
      </c>
      <c r="C6" s="30"/>
      <c r="D6" s="85" t="s">
        <v>45</v>
      </c>
      <c r="E6" s="42" t="s">
        <v>46</v>
      </c>
      <c r="F6" s="28" t="s">
        <v>47</v>
      </c>
      <c r="G6" s="69" t="str">
        <f>"----------------∏----------------"</f>
        <v>----------------∏----------------</v>
      </c>
      <c r="H6" s="7" t="s">
        <v>109</v>
      </c>
      <c r="I6" s="64" t="s">
        <v>48</v>
      </c>
      <c r="J6" s="100" t="s">
        <v>45</v>
      </c>
    </row>
    <row r="7" spans="1:10" ht="14.25" customHeight="1">
      <c r="A7" s="109" t="s">
        <v>49</v>
      </c>
      <c r="B7" s="96" t="s">
        <v>50</v>
      </c>
      <c r="C7" s="105" t="s">
        <v>51</v>
      </c>
      <c r="D7" s="18"/>
      <c r="E7" s="49" t="s">
        <v>68</v>
      </c>
      <c r="F7" s="58" t="s">
        <v>69</v>
      </c>
      <c r="G7" s="55" t="str">
        <f>"-------------∏-------------------"</f>
        <v>-------------∏-------------------</v>
      </c>
      <c r="H7" s="89" t="s">
        <v>0</v>
      </c>
      <c r="I7" s="70" t="s">
        <v>48</v>
      </c>
      <c r="J7" s="37"/>
    </row>
    <row r="8" spans="1:10" ht="14.25" customHeight="1">
      <c r="A8" s="11" t="s">
        <v>70</v>
      </c>
      <c r="B8" s="95" t="s">
        <v>71</v>
      </c>
      <c r="C8" s="105" t="s">
        <v>51</v>
      </c>
      <c r="D8" s="24"/>
      <c r="E8" s="23" t="s">
        <v>72</v>
      </c>
      <c r="F8" s="33" t="s">
        <v>73</v>
      </c>
      <c r="G8" s="8" t="str">
        <f>"-------------------∏-------------"</f>
        <v>-------------------∏-------------</v>
      </c>
      <c r="H8" s="2" t="s">
        <v>1</v>
      </c>
      <c r="I8" s="108" t="s">
        <v>48</v>
      </c>
      <c r="J8" s="53"/>
    </row>
    <row r="9" spans="1:10" ht="14.25" customHeight="1">
      <c r="A9" s="109" t="s">
        <v>49</v>
      </c>
      <c r="B9" s="96" t="s">
        <v>74</v>
      </c>
      <c r="C9" s="105" t="s">
        <v>51</v>
      </c>
      <c r="D9" s="46"/>
      <c r="E9" s="49" t="s">
        <v>75</v>
      </c>
      <c r="F9" s="58" t="s">
        <v>76</v>
      </c>
      <c r="G9" s="55" t="str">
        <f>"-------∏-------------------------"</f>
        <v>-------∏-------------------------</v>
      </c>
      <c r="H9" s="89" t="s">
        <v>2</v>
      </c>
      <c r="I9" s="70" t="s">
        <v>48</v>
      </c>
      <c r="J9" s="101"/>
    </row>
    <row r="10" spans="1:10" ht="14.25" customHeight="1">
      <c r="A10" s="109" t="s">
        <v>49</v>
      </c>
      <c r="B10" s="96" t="s">
        <v>77</v>
      </c>
      <c r="C10" s="105" t="s">
        <v>51</v>
      </c>
      <c r="D10" s="46"/>
      <c r="E10" s="23" t="s">
        <v>78</v>
      </c>
      <c r="F10" s="33" t="s">
        <v>79</v>
      </c>
      <c r="G10" s="8" t="str">
        <f>"------------------------∏--------"</f>
        <v>------------------------∏--------</v>
      </c>
      <c r="H10" s="2" t="s">
        <v>3</v>
      </c>
      <c r="I10" s="108" t="s">
        <v>48</v>
      </c>
      <c r="J10" s="101"/>
    </row>
    <row r="11" spans="1:10" ht="14.25" customHeight="1">
      <c r="A11" s="109" t="s">
        <v>49</v>
      </c>
      <c r="B11" s="96" t="s">
        <v>80</v>
      </c>
      <c r="C11" s="105" t="s">
        <v>51</v>
      </c>
      <c r="D11" s="46"/>
      <c r="E11" s="49" t="s">
        <v>81</v>
      </c>
      <c r="F11" s="58" t="s">
        <v>82</v>
      </c>
      <c r="G11" s="55" t="str">
        <f>"∏--------------------------------"</f>
        <v>∏--------------------------------</v>
      </c>
      <c r="H11" s="52" t="s">
        <v>4</v>
      </c>
      <c r="I11" s="70" t="s">
        <v>48</v>
      </c>
      <c r="J11" s="101"/>
    </row>
    <row r="12" spans="1:10" ht="14.25" customHeight="1">
      <c r="A12" s="109" t="s">
        <v>49</v>
      </c>
      <c r="B12" s="96" t="s">
        <v>83</v>
      </c>
      <c r="C12" s="105" t="s">
        <v>51</v>
      </c>
      <c r="D12" s="46"/>
      <c r="E12" s="23" t="s">
        <v>84</v>
      </c>
      <c r="F12" s="33" t="s">
        <v>85</v>
      </c>
      <c r="G12" s="8" t="str">
        <f>"--------------------------------∏"</f>
        <v>--------------------------------∏</v>
      </c>
      <c r="H12" s="72" t="s">
        <v>5</v>
      </c>
      <c r="I12" s="108" t="s">
        <v>48</v>
      </c>
      <c r="J12" s="101"/>
    </row>
    <row r="13" spans="1:10" ht="14.25" customHeight="1">
      <c r="A13" s="11" t="s">
        <v>70</v>
      </c>
      <c r="B13" s="95" t="s">
        <v>86</v>
      </c>
      <c r="C13" s="105" t="s">
        <v>51</v>
      </c>
      <c r="D13" s="46"/>
      <c r="E13" s="49"/>
      <c r="F13" s="58"/>
      <c r="G13" s="55"/>
      <c r="H13" s="97"/>
      <c r="I13" s="62"/>
      <c r="J13" s="101"/>
    </row>
    <row r="14" spans="1:10" ht="14.25" customHeight="1">
      <c r="A14" s="109" t="s">
        <v>49</v>
      </c>
      <c r="B14" s="96" t="s">
        <v>87</v>
      </c>
      <c r="C14" s="105" t="s">
        <v>51</v>
      </c>
      <c r="D14" s="46"/>
      <c r="E14" s="23"/>
      <c r="F14" s="33"/>
      <c r="G14" s="107"/>
      <c r="H14" s="17"/>
      <c r="I14" s="79"/>
      <c r="J14" s="101"/>
    </row>
    <row r="15" spans="1:10" ht="14.25" customHeight="1">
      <c r="A15" s="11" t="s">
        <v>70</v>
      </c>
      <c r="B15" s="95" t="s">
        <v>88</v>
      </c>
      <c r="C15" s="105" t="s">
        <v>51</v>
      </c>
      <c r="D15" s="46"/>
      <c r="E15" s="49"/>
      <c r="F15" s="58"/>
      <c r="G15" s="55"/>
      <c r="H15" s="97"/>
      <c r="I15" s="62"/>
      <c r="J15" s="101"/>
    </row>
    <row r="16" spans="1:10" ht="14.25" customHeight="1">
      <c r="A16" s="12" t="s">
        <v>49</v>
      </c>
      <c r="B16" s="99" t="s">
        <v>89</v>
      </c>
      <c r="C16" s="6" t="s">
        <v>51</v>
      </c>
      <c r="D16" s="46"/>
      <c r="E16" s="23"/>
      <c r="F16" s="33"/>
      <c r="G16" s="107"/>
      <c r="H16" s="17"/>
      <c r="I16" s="79"/>
      <c r="J16" s="101"/>
    </row>
    <row r="17" spans="1:10" ht="15" customHeight="1">
      <c r="A17" s="30" t="s">
        <v>43</v>
      </c>
      <c r="B17" s="41" t="s">
        <v>90</v>
      </c>
      <c r="C17" s="30"/>
      <c r="D17" s="46"/>
      <c r="E17" s="49"/>
      <c r="F17" s="58"/>
      <c r="G17" s="55"/>
      <c r="H17" s="97"/>
      <c r="I17" s="62"/>
      <c r="J17" s="101"/>
    </row>
    <row r="18" spans="1:10" ht="14.25" customHeight="1">
      <c r="A18" s="11" t="s">
        <v>70</v>
      </c>
      <c r="B18" s="95" t="s">
        <v>91</v>
      </c>
      <c r="C18" s="105" t="s">
        <v>51</v>
      </c>
      <c r="D18" s="46"/>
      <c r="E18" s="23"/>
      <c r="F18" s="33"/>
      <c r="G18" s="107"/>
      <c r="H18" s="17"/>
      <c r="I18" s="79"/>
      <c r="J18" s="101"/>
    </row>
    <row r="19" spans="1:10" ht="14.25" customHeight="1">
      <c r="A19" s="109" t="s">
        <v>49</v>
      </c>
      <c r="B19" s="96" t="s">
        <v>93</v>
      </c>
      <c r="C19" s="105" t="s">
        <v>51</v>
      </c>
      <c r="D19" s="46"/>
      <c r="E19" s="49"/>
      <c r="F19" s="58"/>
      <c r="G19" s="55"/>
      <c r="H19" s="97"/>
      <c r="I19" s="62"/>
      <c r="J19" s="101"/>
    </row>
    <row r="20" spans="1:10" ht="14.25" customHeight="1">
      <c r="A20" s="74" t="s">
        <v>70</v>
      </c>
      <c r="B20" s="15" t="s">
        <v>94</v>
      </c>
      <c r="C20" s="6" t="s">
        <v>51</v>
      </c>
      <c r="D20" s="46"/>
      <c r="E20" s="23"/>
      <c r="F20" s="33"/>
      <c r="G20" s="107"/>
      <c r="H20" s="17"/>
      <c r="I20" s="79"/>
      <c r="J20" s="101"/>
    </row>
    <row r="21" spans="1:10" ht="14.25" customHeight="1">
      <c r="A21" s="30" t="s">
        <v>43</v>
      </c>
      <c r="B21" s="41" t="s">
        <v>95</v>
      </c>
      <c r="C21" s="30"/>
      <c r="D21" s="46"/>
      <c r="E21" s="49"/>
      <c r="F21" s="58"/>
      <c r="G21" s="55"/>
      <c r="H21" s="97"/>
      <c r="I21" s="62"/>
      <c r="J21" s="101"/>
    </row>
    <row r="22" spans="1:10" ht="14.25" customHeight="1">
      <c r="A22" s="11" t="s">
        <v>70</v>
      </c>
      <c r="B22" s="95" t="s">
        <v>96</v>
      </c>
      <c r="C22" s="105" t="s">
        <v>51</v>
      </c>
      <c r="D22" s="46"/>
      <c r="E22" s="23"/>
      <c r="F22" s="33"/>
      <c r="G22" s="107"/>
      <c r="H22" s="17"/>
      <c r="I22" s="79"/>
      <c r="J22" s="101"/>
    </row>
    <row r="23" spans="1:10" ht="15" customHeight="1">
      <c r="A23" s="109" t="s">
        <v>49</v>
      </c>
      <c r="B23" s="92" t="s">
        <v>97</v>
      </c>
      <c r="C23" s="105" t="s">
        <v>51</v>
      </c>
      <c r="D23" s="67"/>
      <c r="E23" s="49"/>
      <c r="F23" s="58"/>
      <c r="G23" s="55"/>
      <c r="H23" s="97"/>
      <c r="I23" s="62"/>
      <c r="J23" s="77"/>
    </row>
    <row r="24" spans="1:10" ht="15" customHeight="1">
      <c r="A24" s="109" t="s">
        <v>49</v>
      </c>
      <c r="B24" s="96" t="s">
        <v>98</v>
      </c>
      <c r="C24" s="105" t="s">
        <v>51</v>
      </c>
      <c r="D24" s="10"/>
      <c r="E24" s="23"/>
      <c r="F24" s="33"/>
      <c r="G24" s="107"/>
      <c r="H24" s="17"/>
      <c r="I24" s="79"/>
      <c r="J24" s="68"/>
    </row>
    <row r="25" spans="1:10" ht="15" customHeight="1">
      <c r="A25" s="12" t="s">
        <v>49</v>
      </c>
      <c r="B25" s="99" t="s">
        <v>99</v>
      </c>
      <c r="C25" s="6" t="s">
        <v>51</v>
      </c>
      <c r="D25" s="88" t="s">
        <v>100</v>
      </c>
      <c r="E25" s="66"/>
      <c r="F25" s="76"/>
      <c r="G25" s="51"/>
      <c r="H25" s="65"/>
      <c r="I25" s="14"/>
      <c r="J25" s="16" t="s">
        <v>100</v>
      </c>
    </row>
    <row r="26" spans="1:10" ht="14.25" customHeight="1">
      <c r="A26" s="4"/>
      <c r="B26" s="4"/>
      <c r="C26" s="4"/>
      <c r="D26" s="1"/>
      <c r="E26" s="1"/>
      <c r="F26" s="1"/>
      <c r="G26" s="1"/>
      <c r="H26" s="1"/>
      <c r="I26" s="1"/>
      <c r="J26" s="1"/>
    </row>
    <row r="27" spans="1:10" ht="14.25" customHeight="1">
      <c r="A27" s="39"/>
      <c r="B27" s="160" t="s">
        <v>6</v>
      </c>
      <c r="C27" s="160"/>
      <c r="D27" s="160"/>
      <c r="E27" s="160"/>
      <c r="F27" s="160"/>
      <c r="G27" s="160"/>
      <c r="H27" s="160"/>
      <c r="I27" s="39"/>
      <c r="J27" s="39"/>
    </row>
    <row r="28" spans="1:10" ht="14.25" customHeight="1">
      <c r="A28" s="39"/>
      <c r="B28" s="172" t="s">
        <v>7</v>
      </c>
      <c r="C28" s="172"/>
      <c r="D28" s="160"/>
      <c r="E28" s="160"/>
      <c r="F28" s="161"/>
      <c r="G28" s="161"/>
      <c r="H28" s="160"/>
      <c r="I28" s="160"/>
      <c r="J28" s="160"/>
    </row>
    <row r="29" spans="1:10" ht="14.25" customHeight="1">
      <c r="A29" s="39"/>
      <c r="B29" s="160" t="s">
        <v>14</v>
      </c>
      <c r="C29" s="160"/>
      <c r="D29" s="160"/>
      <c r="E29" s="160"/>
      <c r="F29" s="161"/>
      <c r="G29" s="161"/>
      <c r="H29" s="160"/>
      <c r="I29" s="39"/>
      <c r="J29" s="39"/>
    </row>
    <row r="30" spans="1:7" ht="14.25" customHeight="1">
      <c r="A30" s="39"/>
      <c r="B30" s="173" t="s">
        <v>15</v>
      </c>
      <c r="C30" s="173"/>
      <c r="D30" s="173"/>
      <c r="E30" s="173"/>
      <c r="F30" s="173"/>
      <c r="G30" s="173"/>
    </row>
    <row r="31" spans="1:10" ht="14.25" customHeight="1">
      <c r="A31" s="39"/>
      <c r="B31" s="160" t="s">
        <v>16</v>
      </c>
      <c r="C31" s="160"/>
      <c r="D31" s="160"/>
      <c r="E31" s="160"/>
      <c r="F31" s="161"/>
      <c r="G31" s="161"/>
      <c r="H31" s="160"/>
      <c r="I31" s="39"/>
      <c r="J31" s="39"/>
    </row>
    <row r="32" spans="1:10" ht="14.25" customHeight="1">
      <c r="A32" s="39"/>
      <c r="B32" s="160" t="s">
        <v>17</v>
      </c>
      <c r="C32" s="160"/>
      <c r="D32" s="160"/>
      <c r="E32" s="160"/>
      <c r="F32" s="161"/>
      <c r="G32" s="161"/>
      <c r="H32" s="160"/>
      <c r="I32" s="39"/>
      <c r="J32" s="39"/>
    </row>
    <row r="33" spans="1:8" ht="14.25" customHeight="1">
      <c r="A33" s="39"/>
      <c r="B33" s="162" t="s">
        <v>8</v>
      </c>
      <c r="C33" s="161"/>
      <c r="D33" s="161"/>
      <c r="E33" s="161"/>
      <c r="F33" s="161"/>
      <c r="G33" s="161"/>
      <c r="H33" s="161"/>
    </row>
    <row r="34" spans="1:2" ht="14.25" customHeight="1">
      <c r="A34" s="39"/>
      <c r="B34" s="3"/>
    </row>
    <row r="35" spans="1:8" ht="14.25" customHeight="1">
      <c r="A35" s="39"/>
      <c r="B35" s="160" t="s">
        <v>101</v>
      </c>
      <c r="C35" s="160"/>
      <c r="D35" s="160"/>
      <c r="E35" s="160"/>
      <c r="F35" s="161"/>
      <c r="G35" s="160"/>
      <c r="H35" s="161"/>
    </row>
    <row r="36" spans="1:7" ht="14.25" customHeight="1">
      <c r="A36" s="39"/>
      <c r="B36" s="160" t="s">
        <v>102</v>
      </c>
      <c r="C36" s="160"/>
      <c r="D36" s="160"/>
      <c r="E36" s="160"/>
      <c r="F36" s="161"/>
      <c r="G36" s="160"/>
    </row>
    <row r="37" spans="1:10" ht="14.25" customHeight="1">
      <c r="A37" s="39"/>
      <c r="B37" s="162" t="s">
        <v>9</v>
      </c>
      <c r="C37" s="162"/>
      <c r="D37" s="162"/>
      <c r="E37" s="162"/>
      <c r="F37" s="162"/>
      <c r="G37" s="162"/>
      <c r="H37" s="160"/>
      <c r="I37" s="160"/>
      <c r="J37" s="160"/>
    </row>
    <row r="38" spans="1:9" ht="14.25" customHeight="1">
      <c r="A38" s="39"/>
      <c r="B38" s="160" t="s">
        <v>103</v>
      </c>
      <c r="C38" s="160"/>
      <c r="D38" s="160"/>
      <c r="E38" s="160"/>
      <c r="F38" s="161"/>
      <c r="G38" s="160"/>
      <c r="H38" s="161"/>
      <c r="I38" s="161"/>
    </row>
    <row r="39" ht="14.25" customHeight="1">
      <c r="A39" s="39"/>
    </row>
    <row r="40" spans="1:7" ht="14.25" customHeight="1">
      <c r="A40" s="39"/>
      <c r="B40" s="39"/>
      <c r="C40" s="39"/>
      <c r="D40" s="39"/>
      <c r="E40" s="39"/>
      <c r="G40" s="39"/>
    </row>
  </sheetData>
  <mergeCells count="16">
    <mergeCell ref="B31:H31"/>
    <mergeCell ref="E2:F2"/>
    <mergeCell ref="A4:B4"/>
    <mergeCell ref="C4:D4"/>
    <mergeCell ref="E4:F4"/>
    <mergeCell ref="C5:D5"/>
    <mergeCell ref="B27:H27"/>
    <mergeCell ref="B28:J28"/>
    <mergeCell ref="B29:H29"/>
    <mergeCell ref="B30:G30"/>
    <mergeCell ref="B38:I38"/>
    <mergeCell ref="B32:H32"/>
    <mergeCell ref="B33:H33"/>
    <mergeCell ref="B35:H35"/>
    <mergeCell ref="B36:G36"/>
    <mergeCell ref="B37:J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1" sqref="A1"/>
    </sheetView>
  </sheetViews>
  <sheetFormatPr defaultColWidth="17.140625" defaultRowHeight="12.75" customHeight="1"/>
  <cols>
    <col min="1" max="1" width="4.8515625" style="0" customWidth="1"/>
    <col min="2" max="2" width="19.8515625" style="0" customWidth="1"/>
    <col min="3" max="3" width="5.00390625" style="0" customWidth="1"/>
    <col min="4" max="4" width="1.28515625" style="0" customWidth="1"/>
    <col min="5" max="5" width="6.7109375" style="0" customWidth="1"/>
    <col min="6" max="6" width="16.421875" style="0" customWidth="1"/>
    <col min="7" max="7" width="7.8515625" style="0" customWidth="1"/>
    <col min="8" max="8" width="23.8515625" style="0" customWidth="1"/>
    <col min="9" max="9" width="7.140625" style="0" customWidth="1"/>
    <col min="10" max="10" width="10.7109375" style="0" customWidth="1"/>
    <col min="11" max="11" width="14.421875" style="0" customWidth="1"/>
    <col min="12" max="12" width="13.7109375" style="0" customWidth="1"/>
    <col min="13" max="13" width="1.421875" style="0" customWidth="1"/>
  </cols>
  <sheetData>
    <row r="1" spans="1:13" ht="6" customHeight="1">
      <c r="A1" s="59"/>
      <c r="B1" s="29"/>
      <c r="C1" s="29"/>
      <c r="D1" s="9"/>
      <c r="E1" s="19"/>
      <c r="F1" s="71"/>
      <c r="G1" s="71"/>
      <c r="H1" s="63"/>
      <c r="I1" s="63"/>
      <c r="J1" s="47"/>
      <c r="K1" s="102"/>
      <c r="L1" s="102"/>
      <c r="M1" s="26"/>
    </row>
    <row r="2" spans="1:13" ht="19.5" customHeight="1">
      <c r="A2" s="21"/>
      <c r="B2" s="60" t="s">
        <v>104</v>
      </c>
      <c r="C2" s="13"/>
      <c r="D2" s="57"/>
      <c r="E2" s="163" t="s">
        <v>18</v>
      </c>
      <c r="F2" s="164"/>
      <c r="G2" s="25"/>
      <c r="H2" s="87" t="s">
        <v>10</v>
      </c>
      <c r="I2" s="50"/>
      <c r="J2" s="50"/>
      <c r="K2" s="25"/>
      <c r="L2" s="25"/>
      <c r="M2" s="106"/>
    </row>
    <row r="3" spans="1:13" ht="6" customHeight="1">
      <c r="A3" s="78"/>
      <c r="B3" s="54"/>
      <c r="C3" s="54"/>
      <c r="D3" s="103"/>
      <c r="E3" s="31"/>
      <c r="F3" s="102"/>
      <c r="G3" s="102"/>
      <c r="H3" s="47"/>
      <c r="I3" s="47"/>
      <c r="J3" s="48"/>
      <c r="K3" s="102"/>
      <c r="L3" s="102"/>
      <c r="M3" s="61"/>
    </row>
    <row r="4" spans="1:13" ht="16.5" customHeight="1">
      <c r="A4" s="165" t="s">
        <v>19</v>
      </c>
      <c r="B4" s="166"/>
      <c r="C4" s="167"/>
      <c r="D4" s="167"/>
      <c r="E4" s="168" t="s">
        <v>20</v>
      </c>
      <c r="F4" s="169"/>
      <c r="G4" s="40"/>
      <c r="H4" s="104" t="s">
        <v>106</v>
      </c>
      <c r="I4" s="73"/>
      <c r="J4" s="91" t="s">
        <v>21</v>
      </c>
      <c r="K4" s="43"/>
      <c r="L4" s="75"/>
      <c r="M4" s="106"/>
    </row>
    <row r="5" spans="1:13" ht="16.5" customHeight="1">
      <c r="A5" s="98"/>
      <c r="B5" s="81" t="s">
        <v>22</v>
      </c>
      <c r="C5" s="170" t="s">
        <v>23</v>
      </c>
      <c r="D5" s="171"/>
      <c r="E5" s="90" t="s">
        <v>24</v>
      </c>
      <c r="F5" s="34" t="s">
        <v>41</v>
      </c>
      <c r="G5" s="35" t="s">
        <v>11</v>
      </c>
      <c r="H5" s="56" t="s">
        <v>107</v>
      </c>
      <c r="I5" s="36" t="s">
        <v>12</v>
      </c>
      <c r="J5" s="94" t="s">
        <v>42</v>
      </c>
      <c r="K5" s="93" t="s">
        <v>108</v>
      </c>
      <c r="L5" s="44"/>
      <c r="M5" s="38"/>
    </row>
    <row r="6" spans="1:13" ht="15" customHeight="1">
      <c r="A6" s="30" t="s">
        <v>43</v>
      </c>
      <c r="B6" s="41" t="s">
        <v>44</v>
      </c>
      <c r="C6" s="30"/>
      <c r="D6" s="85" t="s">
        <v>45</v>
      </c>
      <c r="E6" s="42" t="s">
        <v>46</v>
      </c>
      <c r="F6" s="28" t="s">
        <v>47</v>
      </c>
      <c r="G6" s="86">
        <v>100</v>
      </c>
      <c r="H6" s="69" t="str">
        <f>"----------------∏----------------"</f>
        <v>----------------∏----------------</v>
      </c>
      <c r="I6" s="86">
        <v>1000</v>
      </c>
      <c r="J6" s="32">
        <v>450</v>
      </c>
      <c r="K6" s="7" t="s">
        <v>109</v>
      </c>
      <c r="L6" s="64" t="s">
        <v>48</v>
      </c>
      <c r="M6" s="100" t="s">
        <v>45</v>
      </c>
    </row>
    <row r="7" spans="1:13" ht="14.25" customHeight="1">
      <c r="A7" s="109" t="s">
        <v>49</v>
      </c>
      <c r="B7" s="96" t="s">
        <v>50</v>
      </c>
      <c r="C7" s="105" t="s">
        <v>51</v>
      </c>
      <c r="D7" s="18"/>
      <c r="E7" s="49" t="s">
        <v>68</v>
      </c>
      <c r="F7" s="58" t="s">
        <v>69</v>
      </c>
      <c r="G7" s="27">
        <v>3800</v>
      </c>
      <c r="H7" s="55" t="str">
        <f>"-------------∏-------------------"</f>
        <v>-------------∏-------------------</v>
      </c>
      <c r="I7" s="27">
        <v>7600</v>
      </c>
      <c r="J7" s="110">
        <v>5000</v>
      </c>
      <c r="K7" s="89" t="s">
        <v>0</v>
      </c>
      <c r="L7" s="70" t="s">
        <v>48</v>
      </c>
      <c r="M7" s="37"/>
    </row>
    <row r="8" spans="1:13" ht="14.25" customHeight="1">
      <c r="A8" s="11" t="s">
        <v>70</v>
      </c>
      <c r="B8" s="95" t="s">
        <v>71</v>
      </c>
      <c r="C8" s="105" t="s">
        <v>51</v>
      </c>
      <c r="D8" s="24"/>
      <c r="E8" s="23" t="s">
        <v>72</v>
      </c>
      <c r="F8" s="33" t="s">
        <v>73</v>
      </c>
      <c r="G8" s="22">
        <v>10000</v>
      </c>
      <c r="H8" s="8" t="str">
        <f>"-------------------∏-------------"</f>
        <v>-------------------∏-------------</v>
      </c>
      <c r="I8" s="22">
        <v>20000</v>
      </c>
      <c r="J8" s="82">
        <v>16000</v>
      </c>
      <c r="K8" s="2" t="s">
        <v>1</v>
      </c>
      <c r="L8" s="108" t="s">
        <v>48</v>
      </c>
      <c r="M8" s="53"/>
    </row>
    <row r="9" spans="1:13" ht="14.25" customHeight="1">
      <c r="A9" s="109" t="s">
        <v>49</v>
      </c>
      <c r="B9" s="96" t="s">
        <v>74</v>
      </c>
      <c r="C9" s="105" t="s">
        <v>51</v>
      </c>
      <c r="D9" s="46"/>
      <c r="E9" s="49" t="s">
        <v>75</v>
      </c>
      <c r="F9" s="58" t="s">
        <v>76</v>
      </c>
      <c r="G9" s="27">
        <v>200</v>
      </c>
      <c r="H9" s="55" t="str">
        <f>"-------∏-------------------------"</f>
        <v>-------∏-------------------------</v>
      </c>
      <c r="I9" s="27">
        <v>1000</v>
      </c>
      <c r="J9" s="110">
        <v>250</v>
      </c>
      <c r="K9" s="89" t="s">
        <v>2</v>
      </c>
      <c r="L9" s="70" t="s">
        <v>48</v>
      </c>
      <c r="M9" s="101"/>
    </row>
    <row r="10" spans="1:13" ht="14.25" customHeight="1">
      <c r="A10" s="109" t="s">
        <v>49</v>
      </c>
      <c r="B10" s="96" t="s">
        <v>77</v>
      </c>
      <c r="C10" s="105" t="s">
        <v>51</v>
      </c>
      <c r="D10" s="46"/>
      <c r="E10" s="23" t="s">
        <v>78</v>
      </c>
      <c r="F10" s="33" t="s">
        <v>79</v>
      </c>
      <c r="G10" s="22">
        <v>0</v>
      </c>
      <c r="H10" s="8" t="str">
        <f>"------------------------∏--------"</f>
        <v>------------------------∏--------</v>
      </c>
      <c r="I10" s="22">
        <v>1000</v>
      </c>
      <c r="J10" s="82">
        <v>900</v>
      </c>
      <c r="K10" s="2" t="s">
        <v>3</v>
      </c>
      <c r="L10" s="108" t="s">
        <v>48</v>
      </c>
      <c r="M10" s="101"/>
    </row>
    <row r="11" spans="1:13" ht="14.25" customHeight="1">
      <c r="A11" s="109" t="s">
        <v>49</v>
      </c>
      <c r="B11" s="96" t="s">
        <v>80</v>
      </c>
      <c r="C11" s="105" t="s">
        <v>51</v>
      </c>
      <c r="D11" s="46"/>
      <c r="E11" s="49" t="s">
        <v>81</v>
      </c>
      <c r="F11" s="58" t="s">
        <v>82</v>
      </c>
      <c r="G11" s="27">
        <v>275</v>
      </c>
      <c r="H11" s="55" t="str">
        <f>"∏--------------------------------"</f>
        <v>∏--------------------------------</v>
      </c>
      <c r="I11" s="27">
        <v>1000</v>
      </c>
      <c r="J11" s="110">
        <v>275</v>
      </c>
      <c r="K11" s="52" t="s">
        <v>4</v>
      </c>
      <c r="L11" s="70" t="s">
        <v>48</v>
      </c>
      <c r="M11" s="101"/>
    </row>
    <row r="12" spans="1:13" ht="14.25" customHeight="1">
      <c r="A12" s="109" t="s">
        <v>49</v>
      </c>
      <c r="B12" s="96" t="s">
        <v>83</v>
      </c>
      <c r="C12" s="105" t="s">
        <v>51</v>
      </c>
      <c r="D12" s="46"/>
      <c r="E12" s="23" t="s">
        <v>84</v>
      </c>
      <c r="F12" s="33" t="s">
        <v>85</v>
      </c>
      <c r="G12" s="22">
        <v>400</v>
      </c>
      <c r="H12" s="8" t="str">
        <f>"--------------------------------∏"</f>
        <v>--------------------------------∏</v>
      </c>
      <c r="I12" s="22">
        <v>1000</v>
      </c>
      <c r="J12" s="82">
        <v>1000</v>
      </c>
      <c r="K12" s="72" t="s">
        <v>5</v>
      </c>
      <c r="L12" s="108" t="s">
        <v>48</v>
      </c>
      <c r="M12" s="101"/>
    </row>
    <row r="13" spans="1:13" ht="14.25" customHeight="1">
      <c r="A13" s="11" t="s">
        <v>70</v>
      </c>
      <c r="B13" s="95" t="s">
        <v>86</v>
      </c>
      <c r="C13" s="105" t="s">
        <v>51</v>
      </c>
      <c r="D13" s="46"/>
      <c r="E13" s="49"/>
      <c r="F13" s="58"/>
      <c r="G13" s="58"/>
      <c r="H13" s="55"/>
      <c r="I13" s="110"/>
      <c r="J13" s="110"/>
      <c r="K13" s="97"/>
      <c r="L13" s="80"/>
      <c r="M13" s="101"/>
    </row>
    <row r="14" spans="1:13" ht="14.25" customHeight="1">
      <c r="A14" s="109" t="s">
        <v>49</v>
      </c>
      <c r="B14" s="96" t="s">
        <v>87</v>
      </c>
      <c r="C14" s="105" t="s">
        <v>51</v>
      </c>
      <c r="D14" s="46"/>
      <c r="E14" s="23"/>
      <c r="F14" s="33"/>
      <c r="G14" s="33"/>
      <c r="H14" s="107"/>
      <c r="I14" s="82"/>
      <c r="J14" s="82"/>
      <c r="K14" s="17"/>
      <c r="L14" s="84"/>
      <c r="M14" s="101"/>
    </row>
    <row r="15" spans="1:13" ht="14.25" customHeight="1">
      <c r="A15" s="11" t="s">
        <v>70</v>
      </c>
      <c r="B15" s="95" t="s">
        <v>88</v>
      </c>
      <c r="C15" s="105" t="s">
        <v>51</v>
      </c>
      <c r="D15" s="46"/>
      <c r="E15" s="49"/>
      <c r="F15" s="58"/>
      <c r="G15" s="58"/>
      <c r="H15" s="55"/>
      <c r="I15" s="110"/>
      <c r="J15" s="110"/>
      <c r="K15" s="97"/>
      <c r="L15" s="80"/>
      <c r="M15" s="101"/>
    </row>
    <row r="16" spans="1:13" ht="14.25" customHeight="1">
      <c r="A16" s="12" t="s">
        <v>49</v>
      </c>
      <c r="B16" s="99" t="s">
        <v>89</v>
      </c>
      <c r="C16" s="6" t="s">
        <v>51</v>
      </c>
      <c r="D16" s="46"/>
      <c r="E16" s="23"/>
      <c r="F16" s="33"/>
      <c r="G16" s="33"/>
      <c r="H16" s="107"/>
      <c r="I16" s="82"/>
      <c r="J16" s="82"/>
      <c r="K16" s="17"/>
      <c r="L16" s="84"/>
      <c r="M16" s="101"/>
    </row>
    <row r="17" spans="1:13" ht="15" customHeight="1">
      <c r="A17" s="30" t="s">
        <v>43</v>
      </c>
      <c r="B17" s="41" t="s">
        <v>90</v>
      </c>
      <c r="C17" s="30"/>
      <c r="D17" s="46"/>
      <c r="E17" s="49"/>
      <c r="F17" s="58"/>
      <c r="G17" s="58"/>
      <c r="H17" s="55"/>
      <c r="I17" s="110"/>
      <c r="J17" s="110"/>
      <c r="K17" s="97"/>
      <c r="L17" s="80"/>
      <c r="M17" s="101"/>
    </row>
    <row r="18" spans="1:13" ht="14.25" customHeight="1">
      <c r="A18" s="11" t="s">
        <v>70</v>
      </c>
      <c r="B18" s="95" t="s">
        <v>91</v>
      </c>
      <c r="C18" s="105" t="s">
        <v>51</v>
      </c>
      <c r="D18" s="46"/>
      <c r="E18" s="23"/>
      <c r="F18" s="33"/>
      <c r="G18" s="33"/>
      <c r="H18" s="107"/>
      <c r="I18" s="82"/>
      <c r="J18" s="82"/>
      <c r="K18" s="17"/>
      <c r="L18" s="84"/>
      <c r="M18" s="101"/>
    </row>
    <row r="19" spans="1:13" ht="14.25" customHeight="1">
      <c r="A19" s="109" t="s">
        <v>49</v>
      </c>
      <c r="B19" s="96" t="s">
        <v>93</v>
      </c>
      <c r="C19" s="105" t="s">
        <v>51</v>
      </c>
      <c r="D19" s="46"/>
      <c r="E19" s="49"/>
      <c r="F19" s="58"/>
      <c r="G19" s="58"/>
      <c r="H19" s="55"/>
      <c r="I19" s="110"/>
      <c r="J19" s="110"/>
      <c r="K19" s="97"/>
      <c r="L19" s="80"/>
      <c r="M19" s="101"/>
    </row>
    <row r="20" spans="1:13" ht="14.25" customHeight="1">
      <c r="A20" s="74" t="s">
        <v>70</v>
      </c>
      <c r="B20" s="15" t="s">
        <v>94</v>
      </c>
      <c r="C20" s="6" t="s">
        <v>51</v>
      </c>
      <c r="D20" s="46"/>
      <c r="E20" s="23"/>
      <c r="F20" s="33"/>
      <c r="G20" s="33"/>
      <c r="H20" s="107"/>
      <c r="I20" s="82"/>
      <c r="J20" s="82"/>
      <c r="K20" s="17"/>
      <c r="L20" s="84"/>
      <c r="M20" s="101"/>
    </row>
    <row r="21" spans="1:13" ht="14.25" customHeight="1">
      <c r="A21" s="30" t="s">
        <v>43</v>
      </c>
      <c r="B21" s="41" t="s">
        <v>95</v>
      </c>
      <c r="C21" s="30"/>
      <c r="D21" s="46"/>
      <c r="E21" s="49"/>
      <c r="F21" s="58"/>
      <c r="G21" s="58"/>
      <c r="H21" s="55"/>
      <c r="I21" s="110"/>
      <c r="J21" s="110"/>
      <c r="K21" s="97"/>
      <c r="L21" s="80"/>
      <c r="M21" s="101"/>
    </row>
    <row r="22" spans="1:13" ht="14.25" customHeight="1">
      <c r="A22" s="11" t="s">
        <v>70</v>
      </c>
      <c r="B22" s="95" t="s">
        <v>96</v>
      </c>
      <c r="C22" s="105" t="s">
        <v>51</v>
      </c>
      <c r="D22" s="46"/>
      <c r="E22" s="23"/>
      <c r="F22" s="33"/>
      <c r="G22" s="33"/>
      <c r="H22" s="107"/>
      <c r="I22" s="82"/>
      <c r="J22" s="82"/>
      <c r="K22" s="17"/>
      <c r="L22" s="84"/>
      <c r="M22" s="101"/>
    </row>
    <row r="23" spans="1:13" ht="15" customHeight="1">
      <c r="A23" s="109" t="s">
        <v>49</v>
      </c>
      <c r="B23" s="92" t="s">
        <v>97</v>
      </c>
      <c r="C23" s="105" t="s">
        <v>51</v>
      </c>
      <c r="D23" s="67"/>
      <c r="E23" s="49"/>
      <c r="F23" s="58"/>
      <c r="G23" s="58"/>
      <c r="H23" s="55"/>
      <c r="I23" s="110"/>
      <c r="J23" s="110"/>
      <c r="K23" s="97"/>
      <c r="L23" s="80"/>
      <c r="M23" s="77"/>
    </row>
    <row r="24" spans="1:13" ht="15" customHeight="1">
      <c r="A24" s="109" t="s">
        <v>49</v>
      </c>
      <c r="B24" s="96" t="s">
        <v>98</v>
      </c>
      <c r="C24" s="105" t="s">
        <v>51</v>
      </c>
      <c r="D24" s="10"/>
      <c r="E24" s="23"/>
      <c r="F24" s="33"/>
      <c r="G24" s="33"/>
      <c r="H24" s="107"/>
      <c r="I24" s="82"/>
      <c r="J24" s="82"/>
      <c r="K24" s="17"/>
      <c r="L24" s="84"/>
      <c r="M24" s="68"/>
    </row>
    <row r="25" spans="1:13" ht="15" customHeight="1">
      <c r="A25" s="12" t="s">
        <v>49</v>
      </c>
      <c r="B25" s="99" t="s">
        <v>99</v>
      </c>
      <c r="C25" s="6" t="s">
        <v>51</v>
      </c>
      <c r="D25" s="88" t="s">
        <v>100</v>
      </c>
      <c r="E25" s="66"/>
      <c r="F25" s="76"/>
      <c r="G25" s="76"/>
      <c r="H25" s="51"/>
      <c r="I25" s="111"/>
      <c r="J25" s="111"/>
      <c r="K25" s="65"/>
      <c r="L25" s="45"/>
      <c r="M25" s="16" t="s">
        <v>100</v>
      </c>
    </row>
    <row r="26" spans="1:13" ht="14.25" customHeight="1">
      <c r="A26" s="4"/>
      <c r="B26" s="4"/>
      <c r="C26" s="4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4.25" customHeight="1">
      <c r="A27" s="39"/>
      <c r="B27" s="160" t="s">
        <v>6</v>
      </c>
      <c r="C27" s="160"/>
      <c r="D27" s="160"/>
      <c r="E27" s="160"/>
      <c r="F27" s="160"/>
      <c r="G27" s="160"/>
      <c r="H27" s="160"/>
      <c r="I27" s="39"/>
      <c r="J27" s="39"/>
      <c r="K27" s="39"/>
      <c r="L27" s="39"/>
      <c r="M27" s="39"/>
    </row>
    <row r="28" spans="1:10" ht="14.25" customHeight="1">
      <c r="A28" s="39"/>
      <c r="B28" s="172" t="s">
        <v>7</v>
      </c>
      <c r="C28" s="172"/>
      <c r="D28" s="160"/>
      <c r="E28" s="160"/>
      <c r="F28" s="161"/>
      <c r="G28" s="161"/>
      <c r="H28" s="160"/>
      <c r="I28" s="160"/>
      <c r="J28" s="160"/>
    </row>
    <row r="29" spans="1:10" ht="14.25" customHeight="1">
      <c r="A29" s="39"/>
      <c r="B29" s="160" t="s">
        <v>14</v>
      </c>
      <c r="C29" s="160"/>
      <c r="D29" s="160"/>
      <c r="E29" s="160"/>
      <c r="F29" s="161"/>
      <c r="G29" s="161"/>
      <c r="H29" s="160"/>
      <c r="I29" s="39"/>
      <c r="J29" s="39"/>
    </row>
    <row r="30" spans="1:7" ht="14.25" customHeight="1">
      <c r="A30" s="39"/>
      <c r="B30" s="173" t="s">
        <v>15</v>
      </c>
      <c r="C30" s="173"/>
      <c r="D30" s="173"/>
      <c r="E30" s="173"/>
      <c r="F30" s="173"/>
      <c r="G30" s="173"/>
    </row>
    <row r="31" spans="1:10" ht="14.25" customHeight="1">
      <c r="A31" s="39"/>
      <c r="B31" s="160" t="s">
        <v>16</v>
      </c>
      <c r="C31" s="160"/>
      <c r="D31" s="160"/>
      <c r="E31" s="160"/>
      <c r="F31" s="161"/>
      <c r="G31" s="161"/>
      <c r="H31" s="160"/>
      <c r="I31" s="39"/>
      <c r="J31" s="39"/>
    </row>
    <row r="32" spans="1:10" ht="14.25" customHeight="1">
      <c r="A32" s="39"/>
      <c r="B32" s="160" t="s">
        <v>17</v>
      </c>
      <c r="C32" s="160"/>
      <c r="D32" s="160"/>
      <c r="E32" s="160"/>
      <c r="F32" s="161"/>
      <c r="G32" s="161"/>
      <c r="H32" s="160"/>
      <c r="I32" s="39"/>
      <c r="J32" s="39"/>
    </row>
    <row r="33" spans="1:8" ht="14.25" customHeight="1">
      <c r="A33" s="39"/>
      <c r="B33" s="162" t="s">
        <v>8</v>
      </c>
      <c r="C33" s="161"/>
      <c r="D33" s="161"/>
      <c r="E33" s="161"/>
      <c r="F33" s="161"/>
      <c r="G33" s="161"/>
      <c r="H33" s="161"/>
    </row>
    <row r="34" spans="1:2" ht="14.25" customHeight="1">
      <c r="A34" s="39"/>
      <c r="B34" s="3"/>
    </row>
    <row r="35" spans="1:10" ht="14.25" customHeight="1">
      <c r="A35" s="39"/>
      <c r="B35" s="160" t="s">
        <v>101</v>
      </c>
      <c r="C35" s="160"/>
      <c r="D35" s="160"/>
      <c r="E35" s="160"/>
      <c r="F35" s="161"/>
      <c r="G35" s="161"/>
      <c r="H35" s="160"/>
      <c r="I35" s="160"/>
      <c r="J35" s="39"/>
    </row>
    <row r="36" spans="1:10" ht="14.25" customHeight="1">
      <c r="A36" s="39"/>
      <c r="B36" s="160" t="s">
        <v>102</v>
      </c>
      <c r="C36" s="160"/>
      <c r="D36" s="160"/>
      <c r="E36" s="160"/>
      <c r="F36" s="161"/>
      <c r="G36" s="161"/>
      <c r="H36" s="160"/>
      <c r="I36" s="39"/>
      <c r="J36" s="39"/>
    </row>
    <row r="37" spans="1:10" ht="14.25" customHeight="1">
      <c r="A37" s="39"/>
      <c r="B37" s="162" t="s">
        <v>9</v>
      </c>
      <c r="C37" s="162"/>
      <c r="D37" s="162"/>
      <c r="E37" s="162"/>
      <c r="F37" s="162"/>
      <c r="G37" s="162"/>
      <c r="H37" s="160"/>
      <c r="I37" s="160"/>
      <c r="J37" s="160"/>
    </row>
    <row r="38" spans="1:10" ht="14.25" customHeight="1">
      <c r="A38" s="39"/>
      <c r="B38" s="160" t="s">
        <v>103</v>
      </c>
      <c r="C38" s="160"/>
      <c r="D38" s="160"/>
      <c r="E38" s="160"/>
      <c r="F38" s="161"/>
      <c r="G38" s="161"/>
      <c r="H38" s="160"/>
      <c r="I38" s="160"/>
      <c r="J38" s="160"/>
    </row>
    <row r="39" ht="14.25" customHeight="1">
      <c r="A39" s="39"/>
    </row>
    <row r="40" spans="1:10" ht="14.25" customHeight="1">
      <c r="A40" s="39"/>
      <c r="B40" s="39"/>
      <c r="C40" s="39"/>
      <c r="D40" s="39"/>
      <c r="E40" s="39"/>
      <c r="H40" s="39"/>
      <c r="I40" s="39"/>
      <c r="J40" s="39"/>
    </row>
  </sheetData>
  <mergeCells count="16">
    <mergeCell ref="B31:H31"/>
    <mergeCell ref="E2:F2"/>
    <mergeCell ref="A4:B4"/>
    <mergeCell ref="C4:D4"/>
    <mergeCell ref="E4:F4"/>
    <mergeCell ref="C5:D5"/>
    <mergeCell ref="B27:H27"/>
    <mergeCell ref="B28:J28"/>
    <mergeCell ref="B29:H29"/>
    <mergeCell ref="B30:G30"/>
    <mergeCell ref="B38:J38"/>
    <mergeCell ref="B32:H32"/>
    <mergeCell ref="B33:H33"/>
    <mergeCell ref="B35:I35"/>
    <mergeCell ref="B36:H36"/>
    <mergeCell ref="B37:J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Loring</cp:lastModifiedBy>
  <dcterms:created xsi:type="dcterms:W3CDTF">2012-12-10T00:57:06Z</dcterms:created>
  <dcterms:modified xsi:type="dcterms:W3CDTF">2012-12-10T00:57:07Z</dcterms:modified>
  <cp:category/>
  <cp:version/>
  <cp:contentType/>
  <cp:contentStatus/>
</cp:coreProperties>
</file>